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R:\CADDATA\Electric_Maps\Substation\Work in Progress\Boviet  - Station Build\Project Documents\Foundations\Bid Documents\"/>
    </mc:Choice>
  </mc:AlternateContent>
  <xr:revisionPtr revIDLastSave="0" documentId="13_ncr:1_{1C44DCAD-BB7D-4B34-9925-88D5289ABB8E}" xr6:coauthVersionLast="47" xr6:coauthVersionMax="47" xr10:uidLastSave="{00000000-0000-0000-0000-000000000000}"/>
  <bookViews>
    <workbookView xWindow="3510" yWindow="3510" windowWidth="28800" windowHeight="15345" xr2:uid="{6F56B898-E044-4E06-AF57-003D9BC8F43B}"/>
  </bookViews>
  <sheets>
    <sheet name="Bid Sheet" sheetId="1" r:id="rId1"/>
    <sheet name="Per Uni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2" l="1"/>
  <c r="E10" i="2"/>
  <c r="E9" i="2"/>
  <c r="E8" i="2"/>
  <c r="E2" i="2"/>
  <c r="E3" i="2"/>
  <c r="E4" i="2"/>
  <c r="E5" i="2"/>
  <c r="E6" i="2"/>
  <c r="D3" i="2"/>
  <c r="D4" i="2"/>
  <c r="D5" i="2"/>
  <c r="D6" i="2"/>
  <c r="D7" i="2"/>
  <c r="D8" i="2"/>
  <c r="D9" i="2"/>
  <c r="D10" i="2"/>
  <c r="D2" i="2"/>
</calcChain>
</file>

<file path=xl/sharedStrings.xml><?xml version="1.0" encoding="utf-8"?>
<sst xmlns="http://schemas.openxmlformats.org/spreadsheetml/2006/main" count="82" uniqueCount="66">
  <si>
    <t>Proposal Form for Boviet Substation Foundation Installation</t>
  </si>
  <si>
    <t>I</t>
  </si>
  <si>
    <t>Control House Pad</t>
  </si>
  <si>
    <t>II</t>
  </si>
  <si>
    <t>Generator Pads</t>
  </si>
  <si>
    <t>III</t>
  </si>
  <si>
    <t>Drilled Piers</t>
  </si>
  <si>
    <t>IV</t>
  </si>
  <si>
    <t>Distribution Transformer Pads &amp; Oil Containment</t>
  </si>
  <si>
    <t>Per Unit Prices</t>
  </si>
  <si>
    <t>Pier P1 - 6 Required</t>
  </si>
  <si>
    <t>Pier P2 - 3 Required</t>
  </si>
  <si>
    <t>Pier P3 - 19 Required</t>
  </si>
  <si>
    <t>Pier P4 - 4 Required</t>
  </si>
  <si>
    <t>Pier P5 - 24 Required</t>
  </si>
  <si>
    <t>Pier P6 - 6 Required</t>
  </si>
  <si>
    <t>Pier P7 - 21 Required</t>
  </si>
  <si>
    <t>Pier P8 - 4 Required</t>
  </si>
  <si>
    <t>Pier P9 - 4 Required</t>
  </si>
  <si>
    <t>P1</t>
  </si>
  <si>
    <t>P2</t>
  </si>
  <si>
    <t>P3</t>
  </si>
  <si>
    <t>P4</t>
  </si>
  <si>
    <t>P5</t>
  </si>
  <si>
    <t>P6</t>
  </si>
  <si>
    <t>P7</t>
  </si>
  <si>
    <t>P8</t>
  </si>
  <si>
    <t>P9</t>
  </si>
  <si>
    <t>Pier</t>
  </si>
  <si>
    <t>Quantity</t>
  </si>
  <si>
    <t>Diameter (ft)</t>
  </si>
  <si>
    <t>Concrete (CY)</t>
  </si>
  <si>
    <t>Rod Number</t>
  </si>
  <si>
    <t>Rod Size</t>
  </si>
  <si>
    <t>(in)</t>
  </si>
  <si>
    <t>Rod Weight</t>
  </si>
  <si>
    <t>(lb per linear foot)</t>
  </si>
  <si>
    <t>0.250 = 1/4"</t>
  </si>
  <si>
    <t>0.375 = 3/8"</t>
  </si>
  <si>
    <t>0.500 = 1/2"</t>
  </si>
  <si>
    <t>0.625 = 5/8"</t>
  </si>
  <si>
    <t>0.750 = 3/4"</t>
  </si>
  <si>
    <t>0.875 = 7/8"</t>
  </si>
  <si>
    <t>1.000 = 1"</t>
  </si>
  <si>
    <t>1.128 = 1 1/8"</t>
  </si>
  <si>
    <t>Resteel (lbs)</t>
  </si>
  <si>
    <t>ITEM NO.</t>
  </si>
  <si>
    <t>DESCRIPTION</t>
  </si>
  <si>
    <t>DELIVERY TIME (DAYS)</t>
  </si>
  <si>
    <t>PRICE</t>
  </si>
  <si>
    <t>TOTAL BASE BID</t>
  </si>
  <si>
    <t>Each foot of depth: 1.09 cu. yds. of concrete and 104 pounds of resteel</t>
  </si>
  <si>
    <t>Deduct per foot of depth</t>
  </si>
  <si>
    <t>Add per foot of depth</t>
  </si>
  <si>
    <t>Each foot of depth: 0.55 cu. yds. of concrete and 52 pounds of resteel</t>
  </si>
  <si>
    <t>Each foot of depth: 3.45 cu. yds. of concrete and 332 pounds of resteel</t>
  </si>
  <si>
    <t>Each foot of depth: 0.73 cu. yds. of concrete and 69 pounds of resteel</t>
  </si>
  <si>
    <t>Each foot of depth: 4.36 cu. yds. of concrete and 503 pounds of resteel</t>
  </si>
  <si>
    <t>Each foot of depth: 0.70 cu. yds. of concrete and 77 pounds of resteel</t>
  </si>
  <si>
    <t>Each foot of depth: 3.82 cu. yds. of concrete and 361 pounds of resteel</t>
  </si>
  <si>
    <t>Each foot of depth: 2.91 cu. yds. of concrete and 258 pounds of resteel</t>
  </si>
  <si>
    <t>Each foot of depth: 1.43 cu. yds. of concrete and 138 pounds of resteel</t>
  </si>
  <si>
    <t>The following per-unit prices must be completed to be considered a responsive bid.  Pricing below is calculated per foot of pier depth added or removed for all piers of that type.  The cubic yards of concrete and pounds are resteel are provided for simplicity of quoting.  The unit pricing shall include all costs associated with labor and materials to modify piers to final depth.  Record additional days for anticipated completion.</t>
  </si>
  <si>
    <t>V</t>
  </si>
  <si>
    <t>VI</t>
  </si>
  <si>
    <t>Breaker Pads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</si>
</sst>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sz val="8"/>
      <name val="Aptos Narrow"/>
      <family val="2"/>
      <scheme val="minor"/>
    </font>
    <font>
      <b/>
      <i/>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2" fontId="0" fillId="0" borderId="0" xfId="0" applyNumberFormat="1"/>
    <xf numFmtId="0" fontId="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vertical="center" wrapText="1"/>
    </xf>
    <xf numFmtId="1" fontId="0" fillId="0" borderId="0" xfId="0" applyNumberFormat="1"/>
    <xf numFmtId="0" fontId="1" fillId="0" borderId="0" xfId="0" applyFont="1"/>
    <xf numFmtId="0" fontId="0" fillId="0" borderId="0" xfId="0" applyAlignment="1">
      <alignment horizontal="right" vertical="center"/>
    </xf>
    <xf numFmtId="0" fontId="0" fillId="0" borderId="0" xfId="0" applyAlignment="1">
      <alignment horizontal="left" vertical="top" wrapText="1"/>
    </xf>
    <xf numFmtId="0" fontId="1" fillId="0" borderId="0" xfId="0" applyFont="1" applyAlignment="1">
      <alignment horizontal="center"/>
    </xf>
    <xf numFmtId="0" fontId="1"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4D826-6918-4691-B4DE-851A12B1105E}">
  <dimension ref="A1:D49"/>
  <sheetViews>
    <sheetView tabSelected="1" workbookViewId="0">
      <selection sqref="A1:D1"/>
    </sheetView>
  </sheetViews>
  <sheetFormatPr defaultRowHeight="15" x14ac:dyDescent="0.25"/>
  <cols>
    <col min="2" max="2" width="45.140625" bestFit="1" customWidth="1"/>
    <col min="3" max="3" width="21.7109375" bestFit="1" customWidth="1"/>
  </cols>
  <sheetData>
    <row r="1" spans="1:4" x14ac:dyDescent="0.25">
      <c r="A1" s="9" t="s">
        <v>0</v>
      </c>
      <c r="B1" s="9"/>
      <c r="C1" s="9"/>
      <c r="D1" s="9"/>
    </row>
    <row r="3" spans="1:4" x14ac:dyDescent="0.25">
      <c r="A3" s="6" t="s">
        <v>46</v>
      </c>
      <c r="B3" s="6" t="s">
        <v>47</v>
      </c>
      <c r="C3" s="6" t="s">
        <v>48</v>
      </c>
      <c r="D3" s="6" t="s">
        <v>49</v>
      </c>
    </row>
    <row r="4" spans="1:4" x14ac:dyDescent="0.25">
      <c r="A4" t="s">
        <v>1</v>
      </c>
      <c r="B4" t="s">
        <v>2</v>
      </c>
    </row>
    <row r="5" spans="1:4" x14ac:dyDescent="0.25">
      <c r="A5" t="s">
        <v>3</v>
      </c>
      <c r="B5" t="s">
        <v>4</v>
      </c>
    </row>
    <row r="6" spans="1:4" x14ac:dyDescent="0.25">
      <c r="A6" t="s">
        <v>5</v>
      </c>
      <c r="B6" t="s">
        <v>8</v>
      </c>
    </row>
    <row r="7" spans="1:4" x14ac:dyDescent="0.25">
      <c r="A7" t="s">
        <v>7</v>
      </c>
      <c r="B7" t="s">
        <v>6</v>
      </c>
    </row>
    <row r="8" spans="1:4" x14ac:dyDescent="0.25">
      <c r="A8" t="s">
        <v>63</v>
      </c>
      <c r="B8" t="s">
        <v>65</v>
      </c>
    </row>
    <row r="9" spans="1:4" x14ac:dyDescent="0.25">
      <c r="A9" s="6" t="s">
        <v>64</v>
      </c>
      <c r="B9" s="6" t="s">
        <v>50</v>
      </c>
    </row>
    <row r="11" spans="1:4" x14ac:dyDescent="0.25">
      <c r="B11" t="s">
        <v>9</v>
      </c>
    </row>
    <row r="12" spans="1:4" ht="90" customHeight="1" x14ac:dyDescent="0.25">
      <c r="B12" s="8" t="s">
        <v>62</v>
      </c>
      <c r="C12" s="8"/>
      <c r="D12" s="8"/>
    </row>
    <row r="14" spans="1:4" x14ac:dyDescent="0.25">
      <c r="B14" t="s">
        <v>10</v>
      </c>
    </row>
    <row r="15" spans="1:4" x14ac:dyDescent="0.25">
      <c r="B15" t="s">
        <v>51</v>
      </c>
    </row>
    <row r="16" spans="1:4" x14ac:dyDescent="0.25">
      <c r="B16" s="7" t="s">
        <v>53</v>
      </c>
    </row>
    <row r="17" spans="2:2" x14ac:dyDescent="0.25">
      <c r="B17" s="7" t="s">
        <v>52</v>
      </c>
    </row>
    <row r="18" spans="2:2" x14ac:dyDescent="0.25">
      <c r="B18" t="s">
        <v>11</v>
      </c>
    </row>
    <row r="19" spans="2:2" x14ac:dyDescent="0.25">
      <c r="B19" t="s">
        <v>54</v>
      </c>
    </row>
    <row r="20" spans="2:2" x14ac:dyDescent="0.25">
      <c r="B20" s="7" t="s">
        <v>53</v>
      </c>
    </row>
    <row r="21" spans="2:2" x14ac:dyDescent="0.25">
      <c r="B21" s="7" t="s">
        <v>52</v>
      </c>
    </row>
    <row r="22" spans="2:2" x14ac:dyDescent="0.25">
      <c r="B22" t="s">
        <v>12</v>
      </c>
    </row>
    <row r="23" spans="2:2" x14ac:dyDescent="0.25">
      <c r="B23" t="s">
        <v>55</v>
      </c>
    </row>
    <row r="24" spans="2:2" x14ac:dyDescent="0.25">
      <c r="B24" s="7" t="s">
        <v>53</v>
      </c>
    </row>
    <row r="25" spans="2:2" x14ac:dyDescent="0.25">
      <c r="B25" s="7" t="s">
        <v>52</v>
      </c>
    </row>
    <row r="26" spans="2:2" x14ac:dyDescent="0.25">
      <c r="B26" t="s">
        <v>13</v>
      </c>
    </row>
    <row r="27" spans="2:2" x14ac:dyDescent="0.25">
      <c r="B27" t="s">
        <v>56</v>
      </c>
    </row>
    <row r="28" spans="2:2" x14ac:dyDescent="0.25">
      <c r="B28" s="7" t="s">
        <v>53</v>
      </c>
    </row>
    <row r="29" spans="2:2" x14ac:dyDescent="0.25">
      <c r="B29" s="7" t="s">
        <v>52</v>
      </c>
    </row>
    <row r="30" spans="2:2" x14ac:dyDescent="0.25">
      <c r="B30" t="s">
        <v>14</v>
      </c>
    </row>
    <row r="31" spans="2:2" x14ac:dyDescent="0.25">
      <c r="B31" t="s">
        <v>57</v>
      </c>
    </row>
    <row r="32" spans="2:2" x14ac:dyDescent="0.25">
      <c r="B32" s="7" t="s">
        <v>53</v>
      </c>
    </row>
    <row r="33" spans="2:2" x14ac:dyDescent="0.25">
      <c r="B33" s="7" t="s">
        <v>52</v>
      </c>
    </row>
    <row r="34" spans="2:2" x14ac:dyDescent="0.25">
      <c r="B34" t="s">
        <v>15</v>
      </c>
    </row>
    <row r="35" spans="2:2" x14ac:dyDescent="0.25">
      <c r="B35" t="s">
        <v>58</v>
      </c>
    </row>
    <row r="36" spans="2:2" x14ac:dyDescent="0.25">
      <c r="B36" s="7" t="s">
        <v>53</v>
      </c>
    </row>
    <row r="37" spans="2:2" x14ac:dyDescent="0.25">
      <c r="B37" s="7" t="s">
        <v>52</v>
      </c>
    </row>
    <row r="38" spans="2:2" x14ac:dyDescent="0.25">
      <c r="B38" t="s">
        <v>16</v>
      </c>
    </row>
    <row r="39" spans="2:2" x14ac:dyDescent="0.25">
      <c r="B39" t="s">
        <v>59</v>
      </c>
    </row>
    <row r="40" spans="2:2" x14ac:dyDescent="0.25">
      <c r="B40" s="7" t="s">
        <v>53</v>
      </c>
    </row>
    <row r="41" spans="2:2" x14ac:dyDescent="0.25">
      <c r="B41" s="7" t="s">
        <v>52</v>
      </c>
    </row>
    <row r="42" spans="2:2" x14ac:dyDescent="0.25">
      <c r="B42" t="s">
        <v>17</v>
      </c>
    </row>
    <row r="43" spans="2:2" x14ac:dyDescent="0.25">
      <c r="B43" t="s">
        <v>60</v>
      </c>
    </row>
    <row r="44" spans="2:2" x14ac:dyDescent="0.25">
      <c r="B44" s="7" t="s">
        <v>53</v>
      </c>
    </row>
    <row r="45" spans="2:2" x14ac:dyDescent="0.25">
      <c r="B45" s="7" t="s">
        <v>52</v>
      </c>
    </row>
    <row r="46" spans="2:2" x14ac:dyDescent="0.25">
      <c r="B46" t="s">
        <v>18</v>
      </c>
    </row>
    <row r="47" spans="2:2" x14ac:dyDescent="0.25">
      <c r="B47" t="s">
        <v>61</v>
      </c>
    </row>
    <row r="48" spans="2:2" x14ac:dyDescent="0.25">
      <c r="B48" s="7" t="s">
        <v>53</v>
      </c>
    </row>
    <row r="49" spans="2:2" x14ac:dyDescent="0.25">
      <c r="B49" s="7" t="s">
        <v>52</v>
      </c>
    </row>
  </sheetData>
  <mergeCells count="2">
    <mergeCell ref="B12:D12"/>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A4707-22B3-4E57-A692-735EF20494B3}">
  <dimension ref="A1:E21"/>
  <sheetViews>
    <sheetView workbookViewId="0">
      <selection activeCell="D2" sqref="D2"/>
    </sheetView>
  </sheetViews>
  <sheetFormatPr defaultRowHeight="15" x14ac:dyDescent="0.25"/>
  <cols>
    <col min="1" max="1" width="12.28515625" bestFit="1" customWidth="1"/>
    <col min="3" max="3" width="12" bestFit="1" customWidth="1"/>
    <col min="4" max="4" width="12.7109375" bestFit="1" customWidth="1"/>
    <col min="5" max="5" width="12.140625" bestFit="1" customWidth="1"/>
  </cols>
  <sheetData>
    <row r="1" spans="1:5" x14ac:dyDescent="0.25">
      <c r="A1" t="s">
        <v>28</v>
      </c>
      <c r="B1" t="s">
        <v>29</v>
      </c>
      <c r="C1" t="s">
        <v>30</v>
      </c>
      <c r="D1" t="s">
        <v>31</v>
      </c>
      <c r="E1" t="s">
        <v>45</v>
      </c>
    </row>
    <row r="2" spans="1:5" x14ac:dyDescent="0.25">
      <c r="A2" t="s">
        <v>19</v>
      </c>
      <c r="B2">
        <v>6</v>
      </c>
      <c r="C2">
        <v>2.5</v>
      </c>
      <c r="D2" s="1">
        <f>((C2/2)^2*3.142)/27*B2</f>
        <v>1.0909722222222222</v>
      </c>
      <c r="E2" s="5">
        <f>B2*($C$19*6+7.28*$C$16*1.055)</f>
        <v>104.31520800000001</v>
      </c>
    </row>
    <row r="3" spans="1:5" x14ac:dyDescent="0.25">
      <c r="A3" t="s">
        <v>20</v>
      </c>
      <c r="B3">
        <v>3</v>
      </c>
      <c r="C3">
        <v>2.5</v>
      </c>
      <c r="D3" s="1">
        <f t="shared" ref="D3:D10" si="0">((C3/2)^2*3.142)/27*B3</f>
        <v>0.54548611111111112</v>
      </c>
      <c r="E3" s="5">
        <f>B3*($C$19*6+7.28*$C$16*1.016)</f>
        <v>51.586924800000006</v>
      </c>
    </row>
    <row r="4" spans="1:5" x14ac:dyDescent="0.25">
      <c r="A4" t="s">
        <v>21</v>
      </c>
      <c r="B4">
        <v>19</v>
      </c>
      <c r="C4">
        <v>2.5</v>
      </c>
      <c r="D4" s="1">
        <f t="shared" si="0"/>
        <v>3.4547453703703699</v>
      </c>
      <c r="E4" s="5">
        <f>B4*($C$19*6+7.28*$C$16*1.073)</f>
        <v>331.99963120000001</v>
      </c>
    </row>
    <row r="5" spans="1:5" x14ac:dyDescent="0.25">
      <c r="A5" t="s">
        <v>22</v>
      </c>
      <c r="B5">
        <v>4</v>
      </c>
      <c r="C5">
        <v>2.5</v>
      </c>
      <c r="D5" s="1">
        <f t="shared" si="0"/>
        <v>0.72731481481481475</v>
      </c>
      <c r="E5" s="5">
        <f>B5*($C$19*6+7.28*$C$16*1.032)</f>
        <v>69.094732800000003</v>
      </c>
    </row>
    <row r="6" spans="1:5" x14ac:dyDescent="0.25">
      <c r="A6" t="s">
        <v>23</v>
      </c>
      <c r="B6">
        <v>24</v>
      </c>
      <c r="C6">
        <v>2.5</v>
      </c>
      <c r="D6" s="1">
        <f t="shared" si="0"/>
        <v>4.3638888888888889</v>
      </c>
      <c r="E6" s="5">
        <f>B6*($C$20*6+7.28*$C$16*1.011)</f>
        <v>502.83008640000003</v>
      </c>
    </row>
    <row r="7" spans="1:5" x14ac:dyDescent="0.25">
      <c r="A7" t="s">
        <v>24</v>
      </c>
      <c r="B7">
        <v>6</v>
      </c>
      <c r="C7">
        <v>2</v>
      </c>
      <c r="D7" s="1">
        <f t="shared" si="0"/>
        <v>0.69822222222222219</v>
      </c>
      <c r="E7" s="5">
        <f>B7*($C$18*6+5.71*$C$16*1.011)</f>
        <v>77.206696199999996</v>
      </c>
    </row>
    <row r="8" spans="1:5" x14ac:dyDescent="0.25">
      <c r="A8" t="s">
        <v>25</v>
      </c>
      <c r="B8">
        <v>21</v>
      </c>
      <c r="C8">
        <v>2.5</v>
      </c>
      <c r="D8" s="1">
        <f t="shared" si="0"/>
        <v>3.8184027777777776</v>
      </c>
      <c r="E8" s="5">
        <f>B8*($C$19*6+7.28*$C$16*1.016)</f>
        <v>361.10847360000002</v>
      </c>
    </row>
    <row r="9" spans="1:5" x14ac:dyDescent="0.25">
      <c r="A9" t="s">
        <v>26</v>
      </c>
      <c r="B9">
        <v>4</v>
      </c>
      <c r="C9">
        <v>5</v>
      </c>
      <c r="D9" s="1">
        <f t="shared" si="0"/>
        <v>2.909259259259259</v>
      </c>
      <c r="E9" s="5">
        <f>B9*(16*$C$21+15.14*$C$16*1.005)</f>
        <v>258.37807599999996</v>
      </c>
    </row>
    <row r="10" spans="1:5" x14ac:dyDescent="0.25">
      <c r="A10" t="s">
        <v>27</v>
      </c>
      <c r="B10">
        <v>4</v>
      </c>
      <c r="C10">
        <v>3.5</v>
      </c>
      <c r="D10" s="1">
        <f t="shared" si="0"/>
        <v>1.425537037037037</v>
      </c>
      <c r="E10" s="5">
        <f>B10*(8*$C$21+10.43*$C$16*1.032)</f>
        <v>137.6468768</v>
      </c>
    </row>
    <row r="12" spans="1:5" x14ac:dyDescent="0.25">
      <c r="A12" s="10" t="s">
        <v>32</v>
      </c>
      <c r="B12" s="2" t="s">
        <v>33</v>
      </c>
      <c r="C12" s="2" t="s">
        <v>35</v>
      </c>
    </row>
    <row r="13" spans="1:5" ht="30" x14ac:dyDescent="0.25">
      <c r="A13" s="10"/>
      <c r="B13" s="3" t="s">
        <v>34</v>
      </c>
      <c r="C13" s="3" t="s">
        <v>36</v>
      </c>
    </row>
    <row r="14" spans="1:5" ht="30" x14ac:dyDescent="0.25">
      <c r="A14" s="4">
        <v>2</v>
      </c>
      <c r="B14" s="4" t="s">
        <v>37</v>
      </c>
      <c r="C14" s="4">
        <v>0.17</v>
      </c>
    </row>
    <row r="15" spans="1:5" ht="30" x14ac:dyDescent="0.25">
      <c r="A15" s="4">
        <v>3</v>
      </c>
      <c r="B15" s="4" t="s">
        <v>38</v>
      </c>
      <c r="C15" s="4">
        <v>0.38</v>
      </c>
    </row>
    <row r="16" spans="1:5" ht="30" x14ac:dyDescent="0.25">
      <c r="A16" s="4">
        <v>4</v>
      </c>
      <c r="B16" s="4" t="s">
        <v>39</v>
      </c>
      <c r="C16" s="4">
        <v>0.67</v>
      </c>
    </row>
    <row r="17" spans="1:3" ht="30" x14ac:dyDescent="0.25">
      <c r="A17" s="4">
        <v>5</v>
      </c>
      <c r="B17" s="4" t="s">
        <v>40</v>
      </c>
      <c r="C17" s="4">
        <v>1.04</v>
      </c>
    </row>
    <row r="18" spans="1:3" ht="30" x14ac:dyDescent="0.25">
      <c r="A18" s="4">
        <v>6</v>
      </c>
      <c r="B18" s="4" t="s">
        <v>41</v>
      </c>
      <c r="C18" s="4">
        <v>1.5</v>
      </c>
    </row>
    <row r="19" spans="1:3" ht="30" x14ac:dyDescent="0.25">
      <c r="A19" s="4">
        <v>7</v>
      </c>
      <c r="B19" s="4" t="s">
        <v>42</v>
      </c>
      <c r="C19" s="4">
        <v>2.04</v>
      </c>
    </row>
    <row r="20" spans="1:3" x14ac:dyDescent="0.25">
      <c r="A20" s="4">
        <v>8</v>
      </c>
      <c r="B20" s="4" t="s">
        <v>43</v>
      </c>
      <c r="C20" s="4">
        <v>2.67</v>
      </c>
    </row>
    <row r="21" spans="1:3" ht="30" x14ac:dyDescent="0.25">
      <c r="A21" s="4">
        <v>9</v>
      </c>
      <c r="B21" s="4" t="s">
        <v>44</v>
      </c>
      <c r="C21" s="4">
        <v>3.4</v>
      </c>
    </row>
  </sheetData>
  <mergeCells count="1">
    <mergeCell ref="A12:A13"/>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Bid Sheet</vt:lpstr>
      <vt:lpstr>Per Unit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Peaden</dc:creator>
  <cp:lastModifiedBy>Nick Peaden</cp:lastModifiedBy>
  <dcterms:created xsi:type="dcterms:W3CDTF">2026-03-24T13:31:31Z</dcterms:created>
  <dcterms:modified xsi:type="dcterms:W3CDTF">2026-04-09T00:27:36Z</dcterms:modified>
</cp:coreProperties>
</file>